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<sst xmlns="http://schemas.openxmlformats.org/spreadsheetml/2006/main" count="71" uniqueCount="71">
  <si>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</si>
  <si>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</si>
  <si>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</si>
  <si>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</si>
  <si>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</si>
  <si>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</si>
  <si>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</si>
  <si>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</si>
  <si>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</si>
  <si>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</si>
  <si>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</si>
  <si>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</si>
  <si>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</si>
  <si>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</si>
  <si>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</si>
  <si>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</si>
  <si>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</si>
  <si>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</si>
  <si>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</si>
  <si>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</si>
  <si>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</si>
  <si>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</si>
  <si>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</si>
  <si>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</si>
  <si>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</si>
  <si>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</si>
  <si>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</si>
  <si>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</si>
  <si>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</si>
  <si>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</si>
  <si>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</si>
  <si>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</si>
  <si>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</si>
  <si>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</si>
  <si>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</si>
  <si>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</si>
  <si>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</si>
  <si>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</si>
  <si>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</si>
  <si>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</si>
  <si>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</si>
  <si>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</si>
  <si>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</si>
  <si>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</si>
  <si>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</si>
  <si>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</si>
  <si>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</si>
  <si>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</si>
  <si>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</si>
  <si>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</si>
  <si>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</si>
  <si>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</si>
  <si>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</si>
  <si>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</si>
  <si>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</si>
  <si>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</si>
  <si>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</si>
  <si>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</si>
  <si>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</si>
  <si>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</si>
  <si>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</si>
  <si>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</si>
  <si>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</si>
  <si>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</si>
  <si>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</si>
  <si>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</si>
  <si>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</si>
  <si>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</si>
  <si>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</si>
  <si>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</si>
  <si>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28.12.2016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</si>
</sst>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9" sqref="K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70</v>
      </c>
      <c r="G4" s="52" t="s">
        <v>58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7373470</v>
      </c>
      <c r="F7" s="32">
        <f>SUM(F8:F15)</f>
        <v>6976889.62</v>
      </c>
      <c r="G7" s="33">
        <f>F7/E7*100</f>
        <v>94.62152310920095</v>
      </c>
    </row>
    <row r="8" spans="1:7" ht="30.75">
      <c r="A8" s="15" t="s">
        <v>5</v>
      </c>
      <c r="B8" s="16"/>
      <c r="C8" s="17" t="s">
        <v>6</v>
      </c>
      <c r="D8" s="34"/>
      <c r="E8" s="44">
        <f>90000-1590</f>
        <v>88410</v>
      </c>
      <c r="F8" s="34">
        <f>8308.26+8362.8+8544.6+8362.7+7272+7953.75+7544.7+6762.96+8299.17+8453.7+8544.6</f>
        <v>88409.24</v>
      </c>
      <c r="G8" s="35">
        <f aca="true" t="shared" si="0" ref="G8:G32">F8/E8*100</f>
        <v>99.99914036873658</v>
      </c>
    </row>
    <row r="9" spans="1:7" ht="33.75" customHeight="1">
      <c r="A9" s="15" t="s">
        <v>7</v>
      </c>
      <c r="B9" s="16"/>
      <c r="C9" s="17" t="s">
        <v>57</v>
      </c>
      <c r="D9" s="34"/>
      <c r="E9" s="44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4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+97760</f>
        <v>5745920</v>
      </c>
      <c r="G10" s="35">
        <f t="shared" si="0"/>
        <v>99.94190556697731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4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f>300000-5200</f>
        <v>294800</v>
      </c>
      <c r="F12" s="34">
        <f>29850+69650+55800+27900+27900+27900+27900+27900</f>
        <v>294800</v>
      </c>
      <c r="G12" s="35">
        <f t="shared" si="0"/>
        <v>100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SUM(E17:E23)</f>
        <v>1451950</v>
      </c>
      <c r="F16" s="32">
        <f>SUM(F17:F23)</f>
        <v>1441005.0999999999</v>
      </c>
      <c r="G16" s="33">
        <f t="shared" si="0"/>
        <v>99.24619305072487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f>200000-500</f>
        <v>199500</v>
      </c>
      <c r="F17" s="34">
        <f>49910+149576</f>
        <v>199486</v>
      </c>
      <c r="G17" s="35">
        <f t="shared" si="0"/>
        <v>99.99298245614035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f>250000-57550</f>
        <v>192450</v>
      </c>
      <c r="F18" s="34">
        <f>35600+48950+11125+15575+81200</f>
        <v>192450</v>
      </c>
      <c r="G18" s="35">
        <f t="shared" si="0"/>
        <v>100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4">
        <f>400000+420000</f>
        <v>820000</v>
      </c>
      <c r="F19" s="34">
        <f>31325+32520+23800+11900+18700+20400+11900+138620.16+34000+217306.8+28900+173130.12+16080+5100+53914.26</f>
        <v>817596.34</v>
      </c>
      <c r="G19" s="35">
        <f t="shared" si="0"/>
        <v>99.70687073170731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4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4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4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5"/>
      <c r="C23" s="17" t="s">
        <v>69</v>
      </c>
      <c r="D23" s="45"/>
      <c r="E23" s="49">
        <v>50000</v>
      </c>
      <c r="F23" s="49">
        <v>49875</v>
      </c>
      <c r="G23" s="35">
        <f>F23/E23*100</f>
        <v>99.75</v>
      </c>
    </row>
    <row r="24" spans="1:7" ht="18.75" customHeight="1">
      <c r="A24" s="19" t="s">
        <v>47</v>
      </c>
      <c r="B24" s="20"/>
      <c r="C24" s="22" t="s">
        <v>21</v>
      </c>
      <c r="D24" s="31"/>
      <c r="E24" s="32">
        <f>SUM(E25:E27)</f>
        <v>80000</v>
      </c>
      <c r="F24" s="32">
        <f>SUM(F25:F27)</f>
        <v>69494.4</v>
      </c>
      <c r="G24" s="33">
        <f t="shared" si="0"/>
        <v>86.868</v>
      </c>
    </row>
    <row r="25" spans="1:7" ht="30.75">
      <c r="A25" s="23" t="s">
        <v>15</v>
      </c>
      <c r="B25" s="16"/>
      <c r="C25" s="17" t="s">
        <v>48</v>
      </c>
      <c r="D25" s="34"/>
      <c r="E25" s="44">
        <v>40000</v>
      </c>
      <c r="F25" s="34">
        <f>15000+14500</f>
        <v>29500</v>
      </c>
      <c r="G25" s="35">
        <f t="shared" si="0"/>
        <v>73.75</v>
      </c>
    </row>
    <row r="26" spans="1:7" ht="19.5" customHeight="1">
      <c r="A26" s="23" t="s">
        <v>16</v>
      </c>
      <c r="B26" s="16"/>
      <c r="C26" s="17" t="s">
        <v>49</v>
      </c>
      <c r="D26" s="34"/>
      <c r="E26" s="44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50</v>
      </c>
      <c r="D27" s="34"/>
      <c r="E27" s="44">
        <v>20000</v>
      </c>
      <c r="F27" s="34">
        <v>19994.4</v>
      </c>
      <c r="G27" s="35">
        <f t="shared" si="0"/>
        <v>99.97200000000001</v>
      </c>
    </row>
    <row r="28" spans="1:7" ht="15">
      <c r="A28" s="19" t="s">
        <v>51</v>
      </c>
      <c r="B28" s="20"/>
      <c r="C28" s="21" t="s">
        <v>18</v>
      </c>
      <c r="D28" s="31"/>
      <c r="E28" s="32">
        <f>SUM(E29:E31)</f>
        <v>3875676.64</v>
      </c>
      <c r="F28" s="32">
        <f>SUM(F29:F31)</f>
        <v>3600559.9900000007</v>
      </c>
      <c r="G28" s="33">
        <f t="shared" si="0"/>
        <v>92.9014550088988</v>
      </c>
    </row>
    <row r="29" spans="1:7" ht="15">
      <c r="A29" s="15" t="s">
        <v>19</v>
      </c>
      <c r="B29" s="16" t="s">
        <v>52</v>
      </c>
      <c r="C29" s="17" t="s">
        <v>53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3" t="s">
        <v>20</v>
      </c>
      <c r="B30" s="24" t="s">
        <v>54</v>
      </c>
      <c r="C30" s="17" t="s">
        <v>55</v>
      </c>
      <c r="D30" s="16"/>
      <c r="E30" s="38">
        <f>300000-20000-140000</f>
        <v>140000</v>
      </c>
      <c r="F30" s="34">
        <v>100100</v>
      </c>
      <c r="G30" s="35">
        <f t="shared" si="0"/>
        <v>71.5</v>
      </c>
    </row>
    <row r="31" spans="1:7" ht="23.25" customHeight="1">
      <c r="A31" s="43" t="s">
        <v>61</v>
      </c>
      <c r="B31" s="24"/>
      <c r="C31" s="47" t="s">
        <v>66</v>
      </c>
      <c r="D31" s="45"/>
      <c r="E31" s="46">
        <f>4181096.64-99260-396160</f>
        <v>3685676.64</v>
      </c>
      <c r="F31" s="48">
        <f>719913.6+286153.8+38001.6+12510.66+359013.88+125281.2+37893+27760+98744.36+68249.6+256635.6+47756.4+29890+210228+107425.8+115932+224499.5+8979.93+3372.34+35801.2+14955.47+224499.5+5304.77+215366+27633.16+198658.62</f>
        <v>3500459.9900000007</v>
      </c>
      <c r="G31" s="35">
        <f t="shared" si="0"/>
        <v>94.97469072598838</v>
      </c>
    </row>
    <row r="32" spans="1:7" ht="15">
      <c r="A32" s="25"/>
      <c r="B32" s="26"/>
      <c r="C32" s="27" t="s">
        <v>56</v>
      </c>
      <c r="D32" s="40"/>
      <c r="E32" s="41">
        <f>SUM(E24+E28+E16+E7)</f>
        <v>12781096.64</v>
      </c>
      <c r="F32" s="39">
        <f>F7+F16+F24+F28</f>
        <v>12087949.110000001</v>
      </c>
      <c r="G32" s="42">
        <f t="shared" si="0"/>
        <v>94.57677576874968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2016-12-28T08:38:20Z</dcterms:modified>
  <cp:category/>
  <cp:version/>
  <cp:contentType/>
  <cp:contentStatus/>
</cp:coreProperties>
</file>